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_pc\Google Drive\sk contadores\1- RESPALDO CONTABILIDAD 2017\1- RESPALDO contabilidad 16022014\INSTITUTO MUNICIPAL DE LAS MUJERES\cuenta publica\2018\04 CUARTO TRIMESTRE\"/>
    </mc:Choice>
  </mc:AlternateContent>
  <bookViews>
    <workbookView xWindow="120" yWindow="105" windowWidth="15600" windowHeight="7995"/>
  </bookViews>
  <sheets>
    <sheet name="EA" sheetId="1" r:id="rId1"/>
  </sheets>
  <externalReferences>
    <externalReference r:id="rId2"/>
    <externalReference r:id="rId3"/>
  </externalReferences>
  <definedNames>
    <definedName name="_xlnm._FilterDatabase" localSheetId="0" hidden="1">EA!$B$3:$D$62</definedName>
  </definedNames>
  <calcPr calcId="152511"/>
  <fileRecoveryPr autoRecover="0"/>
</workbook>
</file>

<file path=xl/calcChain.xml><?xml version="1.0" encoding="utf-8"?>
<calcChain xmlns="http://schemas.openxmlformats.org/spreadsheetml/2006/main">
  <c r="C51" i="1" l="1"/>
  <c r="C29" i="1"/>
  <c r="C21" i="1" l="1"/>
  <c r="C28" i="1" l="1"/>
  <c r="C27" i="1"/>
  <c r="C50" i="1" l="1"/>
  <c r="C16" i="1"/>
  <c r="C15" i="1"/>
  <c r="C14" i="1"/>
  <c r="D21" i="1"/>
  <c r="D51" i="1"/>
  <c r="D50" i="1" s="1"/>
  <c r="D29" i="1"/>
  <c r="D28" i="1"/>
  <c r="D27" i="1"/>
  <c r="C57" i="1"/>
  <c r="D57" i="1"/>
  <c r="C44" i="1"/>
  <c r="D44" i="1"/>
  <c r="D40" i="1"/>
  <c r="C40" i="1"/>
  <c r="D30" i="1"/>
  <c r="C30" i="1"/>
  <c r="D16" i="1"/>
  <c r="C4" i="1"/>
  <c r="D4" i="1"/>
  <c r="D14" i="1"/>
  <c r="D15" i="1"/>
  <c r="D13" i="1" l="1"/>
  <c r="D23" i="1" s="1"/>
  <c r="C26" i="1"/>
  <c r="C60" i="1" s="1"/>
  <c r="C13" i="1"/>
  <c r="C23" i="1" s="1"/>
  <c r="D26" i="1"/>
  <c r="D60" i="1" s="1"/>
  <c r="D62" i="1" l="1"/>
  <c r="C62" i="1"/>
</calcChain>
</file>

<file path=xl/sharedStrings.xml><?xml version="1.0" encoding="utf-8"?>
<sst xmlns="http://schemas.openxmlformats.org/spreadsheetml/2006/main" count="62" uniqueCount="61">
  <si>
    <t>INGRESOS Y OTROS BENEFICIOS</t>
  </si>
  <si>
    <t>Impuestos</t>
  </si>
  <si>
    <t>Derechos</t>
  </si>
  <si>
    <t>Participaciones</t>
  </si>
  <si>
    <t>Aportaciones</t>
  </si>
  <si>
    <t>Convenios</t>
  </si>
  <si>
    <t>Donativos</t>
  </si>
  <si>
    <t>Provisiones</t>
  </si>
  <si>
    <t>GASTOS Y OTRAS PÉRDIDAS</t>
  </si>
  <si>
    <t>Total de Ingresos y Otros Beneficios</t>
  </si>
  <si>
    <t>Participaciones y Aportaciones</t>
  </si>
  <si>
    <t>Contribuciones de Mejoras</t>
  </si>
  <si>
    <t>Aprovechamientos de Tipo Corriente</t>
  </si>
  <si>
    <t>Ingresos por Venta de Bienes y Servicios</t>
  </si>
  <si>
    <t>Ingresos no Comprendidos en las Fracciones de la Ley de Ingresos Causados en Ejercicios Fiscales Anteriores Pendientes de Liquidación o Pago</t>
  </si>
  <si>
    <t>Transferencias, Asignaciones, Subsidios y Otras ayudas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</si>
  <si>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</si>
  <si>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</si>
  <si>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</si>
  <si>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</si>
  <si>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</si>
  <si>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</si>
  <si>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</si>
  <si>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</si>
  <si>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</si>
  <si>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</si>
  <si>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</si>
  <si>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</si>
  <si>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</si>
  <si>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</si>
  <si>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</si>
  <si>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</si>
  <si>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</si>
  <si>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</si>
  <si>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</si>
  <si>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</si>
  <si>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Disminución de Inventarios</t>
  </si>
  <si>
    <t>Aumento por Insuficiencia de Estimaciones por Pérdida o Deterioro y Obsolescencia</t>
  </si>
  <si>
    <t>Aumento por Insuficiencia de Provisiones</t>
  </si>
  <si>
    <t>Otros Gastos</t>
  </si>
  <si>
    <t>Cuotas y Aportaciones de Seguridad Social</t>
  </si>
  <si>
    <t>Ingresos Financieros</t>
  </si>
  <si>
    <t>Servicios Personales</t>
  </si>
  <si>
    <t>Inversión Pública no Capitalizable</t>
  </si>
  <si>
    <t>Productos de Tipo Corriente</t>
  </si>
  <si>
    <t>Resultados del Ejercicio (Ahorro/Desahorro)</t>
  </si>
  <si>
    <t>Ingresos de la Gestión:</t>
  </si>
  <si>
    <t>Transferencias, Asignaciones, Subsidios Y Otras Ayudas</t>
  </si>
  <si>
    <t>Inversión Pública</t>
  </si>
  <si>
    <t>Participaciones, Aportaciones, Transferencias, Asignaciones, Subsidios y Otras Ayudas</t>
  </si>
  <si>
    <t>Otros Ingresos y Beneficios</t>
  </si>
  <si>
    <t>Gastos de Funcionamiento</t>
  </si>
  <si>
    <t>Intereses, Comisiones y Otros Gastos de la Deuda Pública</t>
  </si>
  <si>
    <t>Otros Gastos y Pérdidas Extraordinarias</t>
  </si>
  <si>
    <t>Total de Gastos y Otras Pérdidas</t>
  </si>
  <si>
    <t>Bajo protesta de decir verdad declaramos que los Estados Financieros y sus notas, son razonablemente correctos y son responsabilidad del emisor.</t>
  </si>
  <si>
    <t>____________________________________</t>
  </si>
  <si>
    <t>"DIRECTORA GENERAL
MONICA MACIEL MENDEZ MORALES"</t>
  </si>
  <si>
    <t>_____________________________________</t>
  </si>
  <si>
    <t>"ENCARGADO DE CUENTA PUBLICA
JORGE ENRIQUE HERRERA TOVAR"</t>
  </si>
  <si>
    <t>INSTITUTO MUNICIPAL DE LAS MUJERES
Estado de Actividades
Del 01 de Enero al 31 de Diciembre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</si>
</sst>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b/>
      <u/>
      <sz val="8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43" fontId="8" fillId="0" borderId="0" applyFont="0" applyFill="0" applyBorder="0" applyAlignment="0" applyProtection="0"/>
  </cellStyleXfs>
  <cellXfs count="35">
    <xf numFmtId="0" fontId="0" fillId="0" borderId="0" xfId="0"/>
    <xf numFmtId="4" fontId="3" fillId="0" borderId="0" xfId="8" applyNumberFormat="1" applyFont="1" applyFill="1" applyBorder="1" applyProtection="1"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0" fontId="2" fillId="0" borderId="0" xfId="8" applyFont="1" applyFill="1" applyBorder="1" applyAlignment="1" applyProtection="1">
      <alignment vertical="top"/>
      <protection locked="0"/>
    </xf>
    <xf numFmtId="0" fontId="3" fillId="0" borderId="0" xfId="8" applyFont="1" applyFill="1" applyBorder="1" applyAlignment="1" applyProtection="1">
      <alignment vertical="top" wrapText="1"/>
      <protection locked="0"/>
    </xf>
    <xf numFmtId="4" fontId="3" fillId="0" borderId="0" xfId="8" applyNumberFormat="1" applyFont="1" applyFill="1" applyBorder="1" applyAlignment="1" applyProtection="1">
      <alignment vertical="top" wrapText="1"/>
      <protection locked="0"/>
    </xf>
    <xf numFmtId="4" fontId="3" fillId="0" borderId="1" xfId="8" applyNumberFormat="1" applyFont="1" applyFill="1" applyBorder="1" applyProtection="1">
      <protection locked="0"/>
    </xf>
    <xf numFmtId="0" fontId="2" fillId="0" borderId="0" xfId="8" applyFont="1" applyFill="1" applyBorder="1" applyAlignment="1" applyProtection="1">
      <alignment horizontal="center" vertical="center" wrapText="1"/>
      <protection locked="0"/>
    </xf>
    <xf numFmtId="0" fontId="2" fillId="0" borderId="1" xfId="8" applyFont="1" applyFill="1" applyBorder="1" applyAlignment="1" applyProtection="1">
      <alignment horizontal="center" vertical="center" wrapText="1"/>
      <protection locked="0"/>
    </xf>
    <xf numFmtId="4" fontId="2" fillId="0" borderId="0" xfId="2" applyNumberFormat="1" applyFont="1" applyFill="1" applyBorder="1" applyAlignment="1" applyProtection="1">
      <alignment vertical="top" wrapText="1"/>
      <protection locked="0"/>
    </xf>
    <xf numFmtId="4" fontId="2" fillId="0" borderId="1" xfId="2" applyNumberFormat="1" applyFont="1" applyFill="1" applyBorder="1" applyAlignment="1" applyProtection="1">
      <alignment vertical="top" wrapText="1"/>
      <protection locked="0"/>
    </xf>
    <xf numFmtId="4" fontId="2" fillId="0" borderId="1" xfId="8" applyNumberFormat="1" applyFont="1" applyFill="1" applyBorder="1" applyAlignment="1" applyProtection="1">
      <alignment vertical="top"/>
      <protection locked="0"/>
    </xf>
    <xf numFmtId="4" fontId="3" fillId="0" borderId="2" xfId="8" applyNumberFormat="1" applyFont="1" applyFill="1" applyBorder="1" applyAlignment="1" applyProtection="1">
      <alignment vertical="top" wrapText="1"/>
      <protection locked="0"/>
    </xf>
    <xf numFmtId="4" fontId="3" fillId="0" borderId="3" xfId="8" applyNumberFormat="1" applyFont="1" applyFill="1" applyBorder="1" applyAlignment="1" applyProtection="1">
      <alignment vertical="top" wrapText="1"/>
      <protection locked="0"/>
    </xf>
    <xf numFmtId="0" fontId="2" fillId="0" borderId="7" xfId="8" applyFont="1" applyFill="1" applyBorder="1" applyAlignment="1" applyProtection="1">
      <alignment horizontal="left" vertical="top"/>
      <protection locked="0"/>
    </xf>
    <xf numFmtId="0" fontId="2" fillId="0" borderId="7" xfId="8" applyFont="1" applyFill="1" applyBorder="1" applyAlignment="1" applyProtection="1">
      <alignment vertical="top"/>
      <protection locked="0"/>
    </xf>
    <xf numFmtId="0" fontId="6" fillId="0" borderId="7" xfId="8" applyFont="1" applyFill="1" applyBorder="1" applyAlignment="1" applyProtection="1">
      <alignment horizontal="left" vertical="top"/>
      <protection locked="0"/>
    </xf>
    <xf numFmtId="0" fontId="3" fillId="0" borderId="7" xfId="8" applyFont="1" applyFill="1" applyBorder="1" applyAlignment="1" applyProtection="1">
      <alignment vertical="top"/>
      <protection locked="0"/>
    </xf>
    <xf numFmtId="0" fontId="2" fillId="0" borderId="0" xfId="8" applyFont="1" applyFill="1" applyBorder="1" applyAlignment="1" applyProtection="1">
      <alignment horizontal="left" vertical="center" wrapText="1"/>
      <protection locked="0"/>
    </xf>
    <xf numFmtId="0" fontId="2" fillId="0" borderId="0" xfId="8" applyFont="1" applyFill="1" applyBorder="1" applyAlignment="1" applyProtection="1">
      <alignment horizontal="left" vertical="top" wrapText="1"/>
      <protection locked="0"/>
    </xf>
    <xf numFmtId="0" fontId="2" fillId="0" borderId="0" xfId="8" applyFont="1" applyFill="1" applyBorder="1" applyAlignment="1" applyProtection="1">
      <alignment vertical="top" wrapText="1"/>
      <protection locked="0"/>
    </xf>
    <xf numFmtId="0" fontId="3" fillId="0" borderId="0" xfId="8" applyFont="1" applyFill="1" applyBorder="1" applyAlignment="1" applyProtection="1">
      <alignment horizontal="left" vertical="top" wrapText="1"/>
      <protection locked="0"/>
    </xf>
    <xf numFmtId="0" fontId="6" fillId="0" borderId="0" xfId="8" applyFont="1" applyFill="1" applyBorder="1" applyAlignment="1" applyProtection="1">
      <alignment horizontal="left" vertical="top" wrapText="1"/>
      <protection locked="0"/>
    </xf>
    <xf numFmtId="0" fontId="3" fillId="0" borderId="8" xfId="8" applyFont="1" applyFill="1" applyBorder="1" applyAlignment="1" applyProtection="1">
      <alignment vertical="top"/>
      <protection locked="0"/>
    </xf>
    <xf numFmtId="0" fontId="3" fillId="0" borderId="2" xfId="8" applyFont="1" applyFill="1" applyBorder="1" applyAlignment="1" applyProtection="1">
      <alignment horizontal="left" vertical="top" wrapText="1"/>
      <protection locked="0"/>
    </xf>
    <xf numFmtId="0" fontId="7" fillId="0" borderId="0" xfId="8" applyFont="1" applyFill="1" applyBorder="1" applyAlignment="1" applyProtection="1">
      <alignment horizontal="center" vertical="center" wrapText="1"/>
      <protection locked="0"/>
    </xf>
    <xf numFmtId="0" fontId="7" fillId="0" borderId="1" xfId="8" applyFont="1" applyFill="1" applyBorder="1" applyAlignment="1" applyProtection="1">
      <alignment horizontal="center" vertical="center" wrapText="1"/>
      <protection locked="0"/>
    </xf>
    <xf numFmtId="43" fontId="3" fillId="0" borderId="0" xfId="16" applyFont="1" applyFill="1" applyBorder="1" applyAlignment="1" applyProtection="1">
      <alignment vertical="top"/>
      <protection locked="0"/>
    </xf>
    <xf numFmtId="43" fontId="3" fillId="0" borderId="0" xfId="8" applyNumberFormat="1" applyFont="1" applyFill="1" applyBorder="1" applyAlignment="1" applyProtection="1">
      <alignment vertical="top"/>
      <protection locked="0"/>
    </xf>
    <xf numFmtId="0" fontId="3" fillId="0" borderId="0" xfId="8" applyFont="1" applyAlignment="1" applyProtection="1">
      <alignment vertical="top" wrapText="1"/>
      <protection locked="0"/>
    </xf>
    <xf numFmtId="4" fontId="3" fillId="0" borderId="0" xfId="8" applyNumberFormat="1" applyFont="1" applyAlignment="1" applyProtection="1">
      <alignment vertical="top"/>
      <protection locked="0"/>
    </xf>
    <xf numFmtId="4" fontId="3" fillId="0" borderId="0" xfId="8" applyNumberFormat="1" applyFont="1" applyAlignment="1" applyProtection="1">
      <alignment vertical="top" wrapText="1"/>
      <protection locked="0"/>
    </xf>
    <xf numFmtId="0" fontId="2" fillId="2" borderId="4" xfId="8" applyFont="1" applyFill="1" applyBorder="1" applyAlignment="1" applyProtection="1">
      <alignment horizontal="center" vertical="center" wrapText="1"/>
      <protection locked="0"/>
    </xf>
    <xf numFmtId="0" fontId="2" fillId="2" borderId="5" xfId="8" applyFont="1" applyFill="1" applyBorder="1" applyAlignment="1" applyProtection="1">
      <alignment horizontal="center" vertical="center" wrapText="1"/>
      <protection locked="0"/>
    </xf>
    <xf numFmtId="0" fontId="2" fillId="2" borderId="6" xfId="8" applyFont="1" applyFill="1" applyBorder="1" applyAlignment="1" applyProtection="1">
      <alignment horizontal="center" vertical="center" wrapText="1"/>
      <protection locked="0"/>
    </xf>
  </cellXfs>
  <cellStyles count="17">
    <cellStyle name="Euro" xfId="1"/>
    <cellStyle name="Millares" xfId="16" builtinId="3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WAFN_NG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K%20CONTADORES/Google%20Drive/sk%20contadores/1-%20RESPALDO%20CONTABILIDAD%202017/1-%20RESPALDO%20contabilidad%2016022014/INSTITUTO%20MUNICIPAL%20DE%20LAS%20MUJERES/cuenta%20publica/2017/CUARTO%20TRIMESTRE/0312_EA_1704_MLEO_MUJ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Empresa - Company Data"/>
      <sheetName val="Balance - Balance Sheet"/>
      <sheetName val="EdoRes - Profit or Loss St."/>
      <sheetName val="Anexos - Account Addings"/>
      <sheetName val="Auxiliares - Transaction List"/>
      <sheetName val="Poliza - Voucher"/>
      <sheetName val="Chart1"/>
      <sheetName val="Chart2"/>
      <sheetName val="Chart3"/>
      <sheetName val="Trabajo"/>
      <sheetName val="DiaOpcion"/>
      <sheetName val="Diálogo"/>
      <sheetName val="InicioVB"/>
      <sheetName val="ReportesVB"/>
    </sheetNames>
    <sheetDataSet>
      <sheetData sheetId="0"/>
      <sheetData sheetId="1"/>
      <sheetData sheetId="2">
        <row r="19">
          <cell r="C19">
            <v>3200000</v>
          </cell>
        </row>
        <row r="20">
          <cell r="C20">
            <v>6554704.0800000001</v>
          </cell>
        </row>
        <row r="23">
          <cell r="C23">
            <v>70788.98</v>
          </cell>
        </row>
        <row r="29">
          <cell r="C29">
            <v>0</v>
          </cell>
        </row>
        <row r="30">
          <cell r="C30">
            <v>0</v>
          </cell>
        </row>
        <row r="31">
          <cell r="C31">
            <v>0</v>
          </cell>
        </row>
        <row r="32">
          <cell r="C32">
            <v>3186038.35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</v>
          </cell>
        </row>
        <row r="36">
          <cell r="C36">
            <v>2962571.08</v>
          </cell>
        </row>
        <row r="37">
          <cell r="C37">
            <v>0</v>
          </cell>
        </row>
        <row r="38">
          <cell r="C38">
            <v>0</v>
          </cell>
        </row>
        <row r="39">
          <cell r="C39">
            <v>0</v>
          </cell>
        </row>
        <row r="40">
          <cell r="C40">
            <v>0</v>
          </cell>
        </row>
        <row r="41">
          <cell r="C41">
            <v>0</v>
          </cell>
        </row>
        <row r="42">
          <cell r="C42">
            <v>0</v>
          </cell>
        </row>
        <row r="43">
          <cell r="C43">
            <v>97621.43</v>
          </cell>
        </row>
        <row r="44">
          <cell r="C44">
            <v>441041.01</v>
          </cell>
        </row>
        <row r="45">
          <cell r="C45">
            <v>0</v>
          </cell>
        </row>
        <row r="46">
          <cell r="C46">
            <v>0</v>
          </cell>
        </row>
        <row r="47">
          <cell r="C47">
            <v>316181.3</v>
          </cell>
        </row>
        <row r="48">
          <cell r="C48">
            <v>393203.03</v>
          </cell>
        </row>
        <row r="49">
          <cell r="C49">
            <v>0</v>
          </cell>
        </row>
        <row r="50">
          <cell r="C50">
            <v>0</v>
          </cell>
        </row>
        <row r="51">
          <cell r="C51">
            <v>0</v>
          </cell>
        </row>
        <row r="52">
          <cell r="C52">
            <v>0</v>
          </cell>
        </row>
        <row r="53">
          <cell r="C53">
            <v>0</v>
          </cell>
        </row>
        <row r="54">
          <cell r="C54">
            <v>0</v>
          </cell>
        </row>
        <row r="55">
          <cell r="C55">
            <v>0</v>
          </cell>
        </row>
        <row r="56">
          <cell r="C56">
            <v>0</v>
          </cell>
        </row>
        <row r="57">
          <cell r="C57">
            <v>0</v>
          </cell>
        </row>
        <row r="58">
          <cell r="C58">
            <v>0</v>
          </cell>
        </row>
        <row r="59">
          <cell r="C59">
            <v>0</v>
          </cell>
        </row>
        <row r="60">
          <cell r="C60">
            <v>0</v>
          </cell>
        </row>
        <row r="61">
          <cell r="C61">
            <v>88790.42</v>
          </cell>
        </row>
        <row r="62">
          <cell r="C62">
            <v>0</v>
          </cell>
        </row>
        <row r="63">
          <cell r="C63">
            <v>0</v>
          </cell>
        </row>
        <row r="64">
          <cell r="C64">
            <v>27964.51</v>
          </cell>
        </row>
        <row r="65">
          <cell r="C65">
            <v>44356.07</v>
          </cell>
        </row>
        <row r="66">
          <cell r="C66">
            <v>317369.71000000002</v>
          </cell>
        </row>
        <row r="67">
          <cell r="C67">
            <v>317369.71000000002</v>
          </cell>
        </row>
        <row r="68">
          <cell r="C68">
            <v>0</v>
          </cell>
        </row>
        <row r="69">
          <cell r="C69">
            <v>0</v>
          </cell>
        </row>
        <row r="70">
          <cell r="C70">
            <v>0</v>
          </cell>
        </row>
        <row r="71">
          <cell r="C71">
            <v>0</v>
          </cell>
        </row>
        <row r="72">
          <cell r="C72">
            <v>0</v>
          </cell>
        </row>
        <row r="73">
          <cell r="C73">
            <v>0</v>
          </cell>
        </row>
        <row r="74">
          <cell r="C74">
            <v>0</v>
          </cell>
        </row>
        <row r="75">
          <cell r="C75" t="str">
            <v>&lt;</v>
          </cell>
        </row>
        <row r="76">
          <cell r="C76">
            <v>0</v>
          </cell>
        </row>
        <row r="77">
          <cell r="C77">
            <v>0</v>
          </cell>
        </row>
        <row r="78">
          <cell r="C78">
            <v>34760.54</v>
          </cell>
        </row>
        <row r="79">
          <cell r="C79">
            <v>48528.4</v>
          </cell>
        </row>
        <row r="80">
          <cell r="C80">
            <v>2149</v>
          </cell>
        </row>
        <row r="81">
          <cell r="C81">
            <v>14644.66</v>
          </cell>
        </row>
        <row r="82">
          <cell r="C82">
            <v>0</v>
          </cell>
        </row>
        <row r="83">
          <cell r="C83">
            <v>0</v>
          </cell>
        </row>
        <row r="84">
          <cell r="C84">
            <v>0</v>
          </cell>
        </row>
        <row r="85">
          <cell r="C85">
            <v>0</v>
          </cell>
        </row>
        <row r="86">
          <cell r="C86">
            <v>0</v>
          </cell>
        </row>
        <row r="87">
          <cell r="C87">
            <v>0</v>
          </cell>
        </row>
        <row r="88">
          <cell r="C88">
            <v>0</v>
          </cell>
        </row>
        <row r="89">
          <cell r="C89">
            <v>0</v>
          </cell>
        </row>
        <row r="90">
          <cell r="C90">
            <v>0</v>
          </cell>
        </row>
        <row r="91">
          <cell r="C91">
            <v>0</v>
          </cell>
        </row>
        <row r="92">
          <cell r="C92">
            <v>0</v>
          </cell>
        </row>
        <row r="93">
          <cell r="C93">
            <v>0</v>
          </cell>
        </row>
        <row r="94">
          <cell r="C94">
            <v>13406.29</v>
          </cell>
        </row>
        <row r="95">
          <cell r="C95">
            <v>617.01</v>
          </cell>
        </row>
        <row r="96">
          <cell r="C96">
            <v>370.99</v>
          </cell>
        </row>
        <row r="97">
          <cell r="C97">
            <v>0</v>
          </cell>
        </row>
        <row r="98">
          <cell r="C98">
            <v>0</v>
          </cell>
        </row>
        <row r="99">
          <cell r="C99">
            <v>0</v>
          </cell>
        </row>
        <row r="100">
          <cell r="C100">
            <v>0</v>
          </cell>
        </row>
        <row r="101">
          <cell r="C101">
            <v>0</v>
          </cell>
        </row>
        <row r="102">
          <cell r="C102">
            <v>0</v>
          </cell>
        </row>
        <row r="103">
          <cell r="C103">
            <v>0</v>
          </cell>
        </row>
        <row r="104">
          <cell r="C104">
            <v>500</v>
          </cell>
        </row>
        <row r="105">
          <cell r="C105">
            <v>42500.67</v>
          </cell>
        </row>
        <row r="106">
          <cell r="C106">
            <v>0</v>
          </cell>
        </row>
        <row r="107">
          <cell r="C107">
            <v>0</v>
          </cell>
        </row>
        <row r="108">
          <cell r="C108">
            <v>0</v>
          </cell>
        </row>
        <row r="109">
          <cell r="C109">
            <v>0</v>
          </cell>
        </row>
        <row r="110">
          <cell r="C110">
            <v>0</v>
          </cell>
        </row>
        <row r="111">
          <cell r="C111">
            <v>0</v>
          </cell>
        </row>
        <row r="112">
          <cell r="C112">
            <v>0</v>
          </cell>
        </row>
        <row r="113">
          <cell r="C113">
            <v>0</v>
          </cell>
        </row>
        <row r="114">
          <cell r="C114">
            <v>0</v>
          </cell>
        </row>
        <row r="115">
          <cell r="C115">
            <v>0</v>
          </cell>
        </row>
        <row r="116">
          <cell r="C116">
            <v>0</v>
          </cell>
        </row>
        <row r="117">
          <cell r="C117">
            <v>0</v>
          </cell>
        </row>
        <row r="118">
          <cell r="C118">
            <v>0</v>
          </cell>
        </row>
        <row r="119">
          <cell r="C119">
            <v>0</v>
          </cell>
        </row>
        <row r="120">
          <cell r="C120">
            <v>0</v>
          </cell>
        </row>
        <row r="121">
          <cell r="C121">
            <v>0</v>
          </cell>
        </row>
        <row r="122">
          <cell r="C122">
            <v>2285.0100000000002</v>
          </cell>
        </row>
        <row r="123">
          <cell r="C123">
            <v>1878.64</v>
          </cell>
        </row>
        <row r="124">
          <cell r="C124">
            <v>0</v>
          </cell>
        </row>
        <row r="125">
          <cell r="C125">
            <v>0</v>
          </cell>
        </row>
        <row r="126">
          <cell r="C126">
            <v>0</v>
          </cell>
        </row>
        <row r="127">
          <cell r="C127">
            <v>0</v>
          </cell>
        </row>
        <row r="128">
          <cell r="C128">
            <v>0</v>
          </cell>
        </row>
        <row r="129">
          <cell r="C129">
            <v>0</v>
          </cell>
        </row>
        <row r="130">
          <cell r="C130">
            <v>51539.67</v>
          </cell>
        </row>
        <row r="131">
          <cell r="C131">
            <v>400.36</v>
          </cell>
        </row>
        <row r="132">
          <cell r="C132">
            <v>0</v>
          </cell>
        </row>
        <row r="133">
          <cell r="C133">
            <v>14286.44</v>
          </cell>
        </row>
        <row r="134">
          <cell r="C134">
            <v>5672.39</v>
          </cell>
        </row>
        <row r="135">
          <cell r="C135">
            <v>0</v>
          </cell>
        </row>
        <row r="136">
          <cell r="C136">
            <v>0</v>
          </cell>
        </row>
        <row r="137">
          <cell r="C137">
            <v>0</v>
          </cell>
        </row>
        <row r="138">
          <cell r="C138">
            <v>0</v>
          </cell>
        </row>
        <row r="139">
          <cell r="C139">
            <v>0</v>
          </cell>
        </row>
        <row r="140">
          <cell r="C140">
            <v>0</v>
          </cell>
        </row>
        <row r="141">
          <cell r="C141">
            <v>0</v>
          </cell>
        </row>
        <row r="142">
          <cell r="C142">
            <v>0</v>
          </cell>
        </row>
        <row r="143">
          <cell r="C143">
            <v>12876</v>
          </cell>
        </row>
        <row r="144">
          <cell r="C144">
            <v>0</v>
          </cell>
        </row>
        <row r="145">
          <cell r="C145">
            <v>0</v>
          </cell>
        </row>
        <row r="146">
          <cell r="C146">
            <v>0</v>
          </cell>
        </row>
        <row r="147">
          <cell r="C147">
            <v>0</v>
          </cell>
        </row>
        <row r="148">
          <cell r="C148">
            <v>0</v>
          </cell>
        </row>
        <row r="149">
          <cell r="C149">
            <v>0</v>
          </cell>
        </row>
        <row r="150">
          <cell r="C150">
            <v>91921.279999999999</v>
          </cell>
        </row>
        <row r="151">
          <cell r="C151">
            <v>0</v>
          </cell>
        </row>
        <row r="152">
          <cell r="C152">
            <v>0</v>
          </cell>
        </row>
        <row r="153">
          <cell r="C153">
            <v>0</v>
          </cell>
        </row>
        <row r="154">
          <cell r="C154">
            <v>0</v>
          </cell>
        </row>
        <row r="155">
          <cell r="C155">
            <v>4895.2</v>
          </cell>
        </row>
        <row r="156">
          <cell r="C156">
            <v>0</v>
          </cell>
        </row>
        <row r="157">
          <cell r="C157">
            <v>77.72</v>
          </cell>
        </row>
        <row r="158">
          <cell r="C158">
            <v>283360.32</v>
          </cell>
        </row>
        <row r="159">
          <cell r="C159">
            <v>0</v>
          </cell>
        </row>
        <row r="160">
          <cell r="C160">
            <v>0</v>
          </cell>
        </row>
        <row r="161">
          <cell r="C161">
            <v>0</v>
          </cell>
        </row>
        <row r="162">
          <cell r="C162">
            <v>0</v>
          </cell>
        </row>
        <row r="163">
          <cell r="C163">
            <v>0</v>
          </cell>
        </row>
        <row r="164">
          <cell r="C164">
            <v>0</v>
          </cell>
        </row>
        <row r="165">
          <cell r="C165">
            <v>0</v>
          </cell>
        </row>
        <row r="166">
          <cell r="C166">
            <v>0</v>
          </cell>
        </row>
        <row r="167">
          <cell r="C167">
            <v>0</v>
          </cell>
        </row>
        <row r="168">
          <cell r="C168">
            <v>3265.78</v>
          </cell>
        </row>
        <row r="169">
          <cell r="C169">
            <v>24465.93</v>
          </cell>
        </row>
        <row r="170">
          <cell r="C170">
            <v>0</v>
          </cell>
        </row>
        <row r="171">
          <cell r="C171">
            <v>0</v>
          </cell>
        </row>
        <row r="172">
          <cell r="C172">
            <v>0</v>
          </cell>
        </row>
        <row r="173">
          <cell r="C173">
            <v>0</v>
          </cell>
        </row>
        <row r="174">
          <cell r="C174">
            <v>0</v>
          </cell>
        </row>
        <row r="175">
          <cell r="C175">
            <v>0</v>
          </cell>
        </row>
        <row r="176">
          <cell r="C176">
            <v>0</v>
          </cell>
        </row>
        <row r="177">
          <cell r="C177">
            <v>0</v>
          </cell>
        </row>
        <row r="178">
          <cell r="C178">
            <v>11823.39</v>
          </cell>
        </row>
        <row r="179">
          <cell r="C179">
            <v>0</v>
          </cell>
        </row>
        <row r="180">
          <cell r="C180">
            <v>15857.2</v>
          </cell>
        </row>
        <row r="181">
          <cell r="C181">
            <v>1259</v>
          </cell>
        </row>
        <row r="182">
          <cell r="C182">
            <v>30.16</v>
          </cell>
        </row>
        <row r="183">
          <cell r="C183">
            <v>0</v>
          </cell>
        </row>
        <row r="184">
          <cell r="C184">
            <v>0</v>
          </cell>
        </row>
        <row r="185">
          <cell r="C185">
            <v>0</v>
          </cell>
        </row>
        <row r="186">
          <cell r="C186">
            <v>123059.76</v>
          </cell>
        </row>
        <row r="187">
          <cell r="C187">
            <v>87444.98</v>
          </cell>
        </row>
        <row r="188">
          <cell r="C188">
            <v>0</v>
          </cell>
        </row>
        <row r="189">
          <cell r="C189">
            <v>0</v>
          </cell>
        </row>
        <row r="190">
          <cell r="C190">
            <v>29000</v>
          </cell>
        </row>
        <row r="191">
          <cell r="C191">
            <v>0</v>
          </cell>
        </row>
        <row r="192">
          <cell r="C192">
            <v>0</v>
          </cell>
        </row>
        <row r="193">
          <cell r="C193">
            <v>4569</v>
          </cell>
        </row>
        <row r="194">
          <cell r="C194">
            <v>17169</v>
          </cell>
        </row>
        <row r="195">
          <cell r="C195">
            <v>1534.35</v>
          </cell>
        </row>
        <row r="196">
          <cell r="C196">
            <v>1336</v>
          </cell>
        </row>
        <row r="197">
          <cell r="C197">
            <v>16546.45</v>
          </cell>
        </row>
        <row r="198">
          <cell r="C198">
            <v>0</v>
          </cell>
        </row>
        <row r="199">
          <cell r="C199">
            <v>16477.189999999999</v>
          </cell>
        </row>
        <row r="200">
          <cell r="C200">
            <v>32732.59</v>
          </cell>
        </row>
        <row r="201">
          <cell r="C201">
            <v>10476.540000000001</v>
          </cell>
        </row>
        <row r="202">
          <cell r="C202">
            <v>0</v>
          </cell>
        </row>
        <row r="203">
          <cell r="C203">
            <v>0</v>
          </cell>
        </row>
        <row r="204">
          <cell r="C204">
            <v>10462.17</v>
          </cell>
        </row>
        <row r="205">
          <cell r="C205">
            <v>0</v>
          </cell>
        </row>
        <row r="206">
          <cell r="C206">
            <v>0</v>
          </cell>
        </row>
        <row r="207">
          <cell r="C207">
            <v>0</v>
          </cell>
        </row>
        <row r="208">
          <cell r="C208">
            <v>0</v>
          </cell>
        </row>
        <row r="209">
          <cell r="C209">
            <v>0</v>
          </cell>
        </row>
        <row r="210">
          <cell r="C210">
            <v>1829</v>
          </cell>
        </row>
        <row r="211">
          <cell r="C211">
            <v>76914.48</v>
          </cell>
        </row>
        <row r="212">
          <cell r="C212">
            <v>0</v>
          </cell>
        </row>
        <row r="213">
          <cell r="C213">
            <v>0</v>
          </cell>
        </row>
        <row r="214">
          <cell r="C214">
            <v>0</v>
          </cell>
        </row>
        <row r="215">
          <cell r="C215">
            <v>0</v>
          </cell>
        </row>
        <row r="216">
          <cell r="C216">
            <v>666635.04</v>
          </cell>
        </row>
        <row r="217">
          <cell r="C217">
            <v>533287.87</v>
          </cell>
        </row>
      </sheetData>
      <sheetData sheetId="3"/>
      <sheetData sheetId="4"/>
      <sheetData sheetId="5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"/>
      <sheetName val="Instructivo_EA"/>
    </sheetNames>
    <sheetDataSet>
      <sheetData sheetId="0">
        <row r="55">
          <cell r="C55">
            <v>3718240</v>
          </cell>
        </row>
        <row r="59">
          <cell r="C59">
            <v>7159121.7999999998</v>
          </cell>
        </row>
        <row r="84">
          <cell r="C84">
            <v>37800</v>
          </cell>
        </row>
        <row r="87">
          <cell r="C87">
            <v>8258523.0899999999</v>
          </cell>
        </row>
        <row r="94">
          <cell r="C94">
            <v>140294.34</v>
          </cell>
        </row>
        <row r="104">
          <cell r="C104">
            <v>1938280.2199999997</v>
          </cell>
        </row>
        <row r="176">
          <cell r="C176">
            <v>667634.66</v>
          </cell>
        </row>
        <row r="178">
          <cell r="C178">
            <v>686441.68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3"/>
  <sheetViews>
    <sheetView showGridLines="0" tabSelected="1" topLeftCell="A23" zoomScaleNormal="100" workbookViewId="0">
      <selection activeCell="C27" sqref="C27"/>
    </sheetView>
  </sheetViews>
  <sheetFormatPr baseColWidth="10" defaultRowHeight="11.25" x14ac:dyDescent="0.2"/>
  <cols>
    <col min="1" max="1" width="1.83203125" style="2" customWidth="1"/>
    <col min="2" max="2" width="85.83203125" style="4" customWidth="1"/>
    <col min="3" max="4" width="25.83203125" style="5" customWidth="1"/>
    <col min="5" max="16384" width="12" style="2"/>
  </cols>
  <sheetData>
    <row r="1" spans="1:6" ht="39.950000000000003" customHeight="1" x14ac:dyDescent="0.2">
      <c r="A1" s="32" t="s">
        <v>60</v>
      </c>
      <c r="B1" s="33"/>
      <c r="C1" s="33"/>
      <c r="D1" s="34"/>
    </row>
    <row r="2" spans="1:6" x14ac:dyDescent="0.2">
      <c r="A2" s="17"/>
      <c r="B2" s="18"/>
      <c r="C2" s="25">
        <v>2018</v>
      </c>
      <c r="D2" s="26">
        <v>2017</v>
      </c>
    </row>
    <row r="3" spans="1:6" s="3" customFormat="1" x14ac:dyDescent="0.2">
      <c r="A3" s="14" t="s">
        <v>0</v>
      </c>
      <c r="B3" s="19"/>
      <c r="C3" s="7"/>
      <c r="D3" s="8"/>
    </row>
    <row r="4" spans="1:6" x14ac:dyDescent="0.2">
      <c r="A4" s="15" t="s">
        <v>46</v>
      </c>
      <c r="B4" s="20"/>
      <c r="C4" s="9">
        <f>+SUM(C5:C12)</f>
        <v>0</v>
      </c>
      <c r="D4" s="10">
        <f>+SUM(D5:D12)</f>
        <v>0</v>
      </c>
    </row>
    <row r="5" spans="1:6" x14ac:dyDescent="0.2">
      <c r="A5" s="17"/>
      <c r="B5" s="21" t="s">
        <v>1</v>
      </c>
      <c r="C5" s="1">
        <v>0</v>
      </c>
      <c r="D5" s="6">
        <v>0</v>
      </c>
    </row>
    <row r="6" spans="1:6" x14ac:dyDescent="0.2">
      <c r="A6" s="17"/>
      <c r="B6" s="21" t="s">
        <v>40</v>
      </c>
      <c r="C6" s="1">
        <v>0</v>
      </c>
      <c r="D6" s="6">
        <v>0</v>
      </c>
    </row>
    <row r="7" spans="1:6" x14ac:dyDescent="0.2">
      <c r="A7" s="17"/>
      <c r="B7" s="21" t="s">
        <v>11</v>
      </c>
      <c r="C7" s="1">
        <v>0</v>
      </c>
      <c r="D7" s="6">
        <v>0</v>
      </c>
    </row>
    <row r="8" spans="1:6" x14ac:dyDescent="0.2">
      <c r="A8" s="17"/>
      <c r="B8" s="21" t="s">
        <v>2</v>
      </c>
      <c r="C8" s="1">
        <v>0</v>
      </c>
      <c r="D8" s="6">
        <v>0</v>
      </c>
    </row>
    <row r="9" spans="1:6" x14ac:dyDescent="0.2">
      <c r="A9" s="17"/>
      <c r="B9" s="21" t="s">
        <v>44</v>
      </c>
      <c r="C9" s="1">
        <v>0</v>
      </c>
      <c r="D9" s="6">
        <v>0</v>
      </c>
    </row>
    <row r="10" spans="1:6" x14ac:dyDescent="0.2">
      <c r="A10" s="17"/>
      <c r="B10" s="21" t="s">
        <v>12</v>
      </c>
      <c r="C10" s="1">
        <v>0</v>
      </c>
      <c r="D10" s="6">
        <v>0</v>
      </c>
    </row>
    <row r="11" spans="1:6" x14ac:dyDescent="0.2">
      <c r="A11" s="17"/>
      <c r="B11" s="21" t="s">
        <v>13</v>
      </c>
      <c r="C11" s="1">
        <v>0</v>
      </c>
      <c r="D11" s="6">
        <v>0</v>
      </c>
    </row>
    <row r="12" spans="1:6" ht="22.5" x14ac:dyDescent="0.2">
      <c r="A12" s="17"/>
      <c r="B12" s="21" t="s">
        <v>14</v>
      </c>
      <c r="C12" s="1">
        <v>0</v>
      </c>
      <c r="D12" s="6">
        <v>0</v>
      </c>
    </row>
    <row r="13" spans="1:6" x14ac:dyDescent="0.2">
      <c r="A13" s="15" t="s">
        <v>49</v>
      </c>
      <c r="B13" s="19"/>
      <c r="C13" s="9">
        <f>+C14+C15</f>
        <v>9754704.0800000001</v>
      </c>
      <c r="D13" s="10">
        <f>+D14+D15</f>
        <v>10877361.800000001</v>
      </c>
    </row>
    <row r="14" spans="1:6" x14ac:dyDescent="0.2">
      <c r="A14" s="17"/>
      <c r="B14" s="21" t="s">
        <v>10</v>
      </c>
      <c r="C14" s="1">
        <f>+'[1]EdoRes - Profit or Loss St.'!$C$19</f>
        <v>3200000</v>
      </c>
      <c r="D14" s="6">
        <f>+[2]EA!$C$55</f>
        <v>3718240</v>
      </c>
    </row>
    <row r="15" spans="1:6" x14ac:dyDescent="0.2">
      <c r="A15" s="17"/>
      <c r="B15" s="21" t="s">
        <v>15</v>
      </c>
      <c r="C15" s="1">
        <f>+'[1]EdoRes - Profit or Loss St.'!$C$20</f>
        <v>6554704.0800000001</v>
      </c>
      <c r="D15" s="6">
        <f>+[2]EA!$C$59</f>
        <v>7159121.7999999998</v>
      </c>
      <c r="F15" s="27"/>
    </row>
    <row r="16" spans="1:6" x14ac:dyDescent="0.2">
      <c r="A16" s="15" t="s">
        <v>50</v>
      </c>
      <c r="B16" s="19"/>
      <c r="C16" s="9">
        <f>+SUM(C17:C21)</f>
        <v>70788.98</v>
      </c>
      <c r="D16" s="10">
        <f>+SUM(D17:D21)</f>
        <v>37800</v>
      </c>
      <c r="F16" s="27"/>
    </row>
    <row r="17" spans="1:7" x14ac:dyDescent="0.2">
      <c r="A17" s="17"/>
      <c r="B17" s="21" t="s">
        <v>41</v>
      </c>
      <c r="C17" s="1"/>
      <c r="D17" s="6"/>
      <c r="F17" s="27"/>
      <c r="G17" s="28"/>
    </row>
    <row r="18" spans="1:7" x14ac:dyDescent="0.2">
      <c r="A18" s="17"/>
      <c r="B18" s="21" t="s">
        <v>16</v>
      </c>
      <c r="C18" s="1"/>
      <c r="D18" s="6"/>
    </row>
    <row r="19" spans="1:7" x14ac:dyDescent="0.2">
      <c r="A19" s="17"/>
      <c r="B19" s="21" t="s">
        <v>17</v>
      </c>
      <c r="C19" s="1"/>
      <c r="D19" s="6"/>
    </row>
    <row r="20" spans="1:7" x14ac:dyDescent="0.2">
      <c r="A20" s="17"/>
      <c r="B20" s="21" t="s">
        <v>18</v>
      </c>
      <c r="C20" s="1"/>
      <c r="D20" s="6"/>
    </row>
    <row r="21" spans="1:7" x14ac:dyDescent="0.2">
      <c r="A21" s="17"/>
      <c r="B21" s="21" t="s">
        <v>19</v>
      </c>
      <c r="C21" s="1">
        <f>+'[1]EdoRes - Profit or Loss St.'!$C$23</f>
        <v>70788.98</v>
      </c>
      <c r="D21" s="6">
        <f>+[2]EA!$C$84</f>
        <v>37800</v>
      </c>
    </row>
    <row r="22" spans="1:7" x14ac:dyDescent="0.2">
      <c r="A22" s="17"/>
      <c r="B22" s="21"/>
      <c r="C22" s="1"/>
      <c r="D22" s="6"/>
    </row>
    <row r="23" spans="1:7" x14ac:dyDescent="0.2">
      <c r="A23" s="16" t="s">
        <v>9</v>
      </c>
      <c r="B23" s="22"/>
      <c r="C23" s="9">
        <f>+C16+C13+C4</f>
        <v>9825493.0600000005</v>
      </c>
      <c r="D23" s="11">
        <f>+D16+D13+D4</f>
        <v>10915161.800000001</v>
      </c>
    </row>
    <row r="24" spans="1:7" x14ac:dyDescent="0.2">
      <c r="A24" s="17"/>
      <c r="B24" s="19"/>
      <c r="C24" s="9"/>
      <c r="D24" s="11"/>
    </row>
    <row r="25" spans="1:7" s="3" customFormat="1" x14ac:dyDescent="0.2">
      <c r="A25" s="14" t="s">
        <v>8</v>
      </c>
      <c r="B25" s="19"/>
      <c r="C25" s="7"/>
      <c r="D25" s="8"/>
    </row>
    <row r="26" spans="1:7" x14ac:dyDescent="0.2">
      <c r="A26" s="15" t="s">
        <v>51</v>
      </c>
      <c r="B26" s="19"/>
      <c r="C26" s="9">
        <f>+SUM(C27:C29)</f>
        <v>9305430.1799999997</v>
      </c>
      <c r="D26" s="10">
        <f>+SUM(D27:D29)</f>
        <v>10337097.649999999</v>
      </c>
    </row>
    <row r="27" spans="1:7" x14ac:dyDescent="0.2">
      <c r="A27" s="17"/>
      <c r="B27" s="21" t="s">
        <v>42</v>
      </c>
      <c r="C27" s="1">
        <f>+SUM('[1]EdoRes - Profit or Loss St.'!$C$28:$C$74)</f>
        <v>8192506.6199999992</v>
      </c>
      <c r="D27" s="6">
        <f>+[2]EA!$C$87</f>
        <v>8258523.0899999999</v>
      </c>
    </row>
    <row r="28" spans="1:7" x14ac:dyDescent="0.2">
      <c r="A28" s="17"/>
      <c r="B28" s="21" t="s">
        <v>20</v>
      </c>
      <c r="C28" s="1">
        <f>+SUM('[1]EdoRes - Profit or Loss St.'!$C$75:$C$123)</f>
        <v>161641.21000000002</v>
      </c>
      <c r="D28" s="6">
        <f>+[2]EA!$C$94</f>
        <v>140294.34</v>
      </c>
    </row>
    <row r="29" spans="1:7" x14ac:dyDescent="0.2">
      <c r="A29" s="17"/>
      <c r="B29" s="21" t="s">
        <v>21</v>
      </c>
      <c r="C29" s="1">
        <f>+SUM('[1]EdoRes - Profit or Loss St.'!$C$124:$C$211)</f>
        <v>951282.34999999986</v>
      </c>
      <c r="D29" s="6">
        <f>+[2]EA!$C$104</f>
        <v>1938280.2199999997</v>
      </c>
    </row>
    <row r="30" spans="1:7" x14ac:dyDescent="0.2">
      <c r="A30" s="15" t="s">
        <v>47</v>
      </c>
      <c r="B30" s="19"/>
      <c r="C30" s="9">
        <f>+SUM(C31:C39)</f>
        <v>0</v>
      </c>
      <c r="D30" s="10">
        <f>+SUM(D31:D39)</f>
        <v>0</v>
      </c>
    </row>
    <row r="31" spans="1:7" x14ac:dyDescent="0.2">
      <c r="A31" s="17"/>
      <c r="B31" s="21" t="s">
        <v>22</v>
      </c>
      <c r="C31" s="1"/>
      <c r="D31" s="6"/>
    </row>
    <row r="32" spans="1:7" x14ac:dyDescent="0.2">
      <c r="A32" s="17"/>
      <c r="B32" s="21" t="s">
        <v>23</v>
      </c>
      <c r="C32" s="1"/>
      <c r="D32" s="6"/>
    </row>
    <row r="33" spans="1:4" x14ac:dyDescent="0.2">
      <c r="A33" s="17"/>
      <c r="B33" s="21" t="s">
        <v>24</v>
      </c>
      <c r="C33" s="1"/>
      <c r="D33" s="6"/>
    </row>
    <row r="34" spans="1:4" x14ac:dyDescent="0.2">
      <c r="A34" s="17"/>
      <c r="B34" s="21" t="s">
        <v>25</v>
      </c>
      <c r="C34" s="1"/>
      <c r="D34" s="6"/>
    </row>
    <row r="35" spans="1:4" x14ac:dyDescent="0.2">
      <c r="A35" s="17"/>
      <c r="B35" s="21" t="s">
        <v>26</v>
      </c>
      <c r="C35" s="1"/>
      <c r="D35" s="6"/>
    </row>
    <row r="36" spans="1:4" x14ac:dyDescent="0.2">
      <c r="A36" s="17"/>
      <c r="B36" s="21" t="s">
        <v>27</v>
      </c>
      <c r="C36" s="1"/>
      <c r="D36" s="6"/>
    </row>
    <row r="37" spans="1:4" x14ac:dyDescent="0.2">
      <c r="A37" s="17"/>
      <c r="B37" s="21" t="s">
        <v>28</v>
      </c>
      <c r="C37" s="1"/>
      <c r="D37" s="6"/>
    </row>
    <row r="38" spans="1:4" x14ac:dyDescent="0.2">
      <c r="A38" s="17"/>
      <c r="B38" s="21" t="s">
        <v>6</v>
      </c>
      <c r="C38" s="1"/>
      <c r="D38" s="6"/>
    </row>
    <row r="39" spans="1:4" x14ac:dyDescent="0.2">
      <c r="A39" s="17"/>
      <c r="B39" s="21" t="s">
        <v>29</v>
      </c>
      <c r="C39" s="1"/>
      <c r="D39" s="6"/>
    </row>
    <row r="40" spans="1:4" x14ac:dyDescent="0.2">
      <c r="A40" s="15" t="s">
        <v>10</v>
      </c>
      <c r="B40" s="19"/>
      <c r="C40" s="9">
        <f>+SUM(C41:C43)</f>
        <v>0</v>
      </c>
      <c r="D40" s="10">
        <f>+SUM(D41:D43)</f>
        <v>0</v>
      </c>
    </row>
    <row r="41" spans="1:4" x14ac:dyDescent="0.2">
      <c r="A41" s="17"/>
      <c r="B41" s="21" t="s">
        <v>3</v>
      </c>
      <c r="C41" s="1"/>
      <c r="D41" s="6"/>
    </row>
    <row r="42" spans="1:4" x14ac:dyDescent="0.2">
      <c r="A42" s="17"/>
      <c r="B42" s="21" t="s">
        <v>4</v>
      </c>
      <c r="C42" s="1"/>
      <c r="D42" s="6"/>
    </row>
    <row r="43" spans="1:4" x14ac:dyDescent="0.2">
      <c r="A43" s="17"/>
      <c r="B43" s="21" t="s">
        <v>5</v>
      </c>
      <c r="C43" s="1"/>
      <c r="D43" s="6"/>
    </row>
    <row r="44" spans="1:4" x14ac:dyDescent="0.2">
      <c r="A44" s="15" t="s">
        <v>52</v>
      </c>
      <c r="B44" s="19"/>
      <c r="C44" s="9">
        <f>+SUM(C45:C49)</f>
        <v>0</v>
      </c>
      <c r="D44" s="10">
        <f>+SUM(D45:D49)</f>
        <v>0</v>
      </c>
    </row>
    <row r="45" spans="1:4" x14ac:dyDescent="0.2">
      <c r="A45" s="17"/>
      <c r="B45" s="21" t="s">
        <v>30</v>
      </c>
      <c r="C45" s="1"/>
      <c r="D45" s="6"/>
    </row>
    <row r="46" spans="1:4" x14ac:dyDescent="0.2">
      <c r="A46" s="17"/>
      <c r="B46" s="21" t="s">
        <v>31</v>
      </c>
      <c r="C46" s="1"/>
      <c r="D46" s="6"/>
    </row>
    <row r="47" spans="1:4" x14ac:dyDescent="0.2">
      <c r="A47" s="17"/>
      <c r="B47" s="21" t="s">
        <v>32</v>
      </c>
      <c r="C47" s="1"/>
      <c r="D47" s="6"/>
    </row>
    <row r="48" spans="1:4" x14ac:dyDescent="0.2">
      <c r="A48" s="17"/>
      <c r="B48" s="21" t="s">
        <v>33</v>
      </c>
      <c r="C48" s="1"/>
      <c r="D48" s="6"/>
    </row>
    <row r="49" spans="1:4" x14ac:dyDescent="0.2">
      <c r="A49" s="17"/>
      <c r="B49" s="21" t="s">
        <v>34</v>
      </c>
      <c r="C49" s="1"/>
      <c r="D49" s="6"/>
    </row>
    <row r="50" spans="1:4" x14ac:dyDescent="0.2">
      <c r="A50" s="15" t="s">
        <v>53</v>
      </c>
      <c r="B50" s="19"/>
      <c r="C50" s="9">
        <f>+SUM(C51:C56)</f>
        <v>1199922.9100000001</v>
      </c>
      <c r="D50" s="10">
        <f>+SUM(D51:D56)</f>
        <v>1354076.34</v>
      </c>
    </row>
    <row r="51" spans="1:4" x14ac:dyDescent="0.2">
      <c r="A51" s="17"/>
      <c r="B51" s="21" t="s">
        <v>35</v>
      </c>
      <c r="C51" s="1">
        <f>+SUM('[1]EdoRes - Profit or Loss St.'!$C$212:$C$217)</f>
        <v>1199922.9100000001</v>
      </c>
      <c r="D51" s="6">
        <f>+[2]EA!$C$176+[2]EA!$C$178</f>
        <v>1354076.34</v>
      </c>
    </row>
    <row r="52" spans="1:4" x14ac:dyDescent="0.2">
      <c r="A52" s="17"/>
      <c r="B52" s="21" t="s">
        <v>7</v>
      </c>
      <c r="C52" s="1"/>
      <c r="D52" s="6"/>
    </row>
    <row r="53" spans="1:4" x14ac:dyDescent="0.2">
      <c r="A53" s="17"/>
      <c r="B53" s="21" t="s">
        <v>36</v>
      </c>
      <c r="C53" s="1"/>
      <c r="D53" s="6"/>
    </row>
    <row r="54" spans="1:4" x14ac:dyDescent="0.2">
      <c r="A54" s="17"/>
      <c r="B54" s="21" t="s">
        <v>37</v>
      </c>
      <c r="C54" s="1"/>
      <c r="D54" s="6"/>
    </row>
    <row r="55" spans="1:4" x14ac:dyDescent="0.2">
      <c r="A55" s="17"/>
      <c r="B55" s="21" t="s">
        <v>38</v>
      </c>
      <c r="C55" s="1"/>
      <c r="D55" s="6"/>
    </row>
    <row r="56" spans="1:4" x14ac:dyDescent="0.2">
      <c r="A56" s="17"/>
      <c r="B56" s="21" t="s">
        <v>39</v>
      </c>
      <c r="C56" s="1"/>
      <c r="D56" s="6"/>
    </row>
    <row r="57" spans="1:4" x14ac:dyDescent="0.2">
      <c r="A57" s="15" t="s">
        <v>48</v>
      </c>
      <c r="B57" s="19"/>
      <c r="C57" s="9">
        <f>+C58</f>
        <v>0</v>
      </c>
      <c r="D57" s="10">
        <f>+D58</f>
        <v>0</v>
      </c>
    </row>
    <row r="58" spans="1:4" x14ac:dyDescent="0.2">
      <c r="A58" s="17"/>
      <c r="B58" s="21" t="s">
        <v>43</v>
      </c>
      <c r="C58" s="1"/>
      <c r="D58" s="6"/>
    </row>
    <row r="59" spans="1:4" x14ac:dyDescent="0.2">
      <c r="A59" s="17"/>
      <c r="B59" s="21"/>
      <c r="C59" s="1"/>
      <c r="D59" s="6"/>
    </row>
    <row r="60" spans="1:4" x14ac:dyDescent="0.2">
      <c r="A60" s="14" t="s">
        <v>54</v>
      </c>
      <c r="B60" s="19"/>
      <c r="C60" s="9">
        <f>+C57+C50+C44+C40+C30+C26</f>
        <v>10505353.09</v>
      </c>
      <c r="D60" s="11">
        <f>+D57+D50+D44+D40+D30+D26</f>
        <v>11691173.989999998</v>
      </c>
    </row>
    <row r="61" spans="1:4" x14ac:dyDescent="0.2">
      <c r="A61" s="17"/>
      <c r="B61" s="19"/>
      <c r="C61" s="9"/>
      <c r="D61" s="11"/>
    </row>
    <row r="62" spans="1:4" s="3" customFormat="1" x14ac:dyDescent="0.2">
      <c r="A62" s="14" t="s">
        <v>45</v>
      </c>
      <c r="B62" s="19"/>
      <c r="C62" s="9">
        <f>+C23-C60</f>
        <v>-679860.02999999933</v>
      </c>
      <c r="D62" s="10">
        <f>+D23-D60</f>
        <v>-776012.18999999762</v>
      </c>
    </row>
    <row r="63" spans="1:4" s="3" customFormat="1" x14ac:dyDescent="0.2">
      <c r="A63" s="14"/>
      <c r="B63" s="19"/>
      <c r="C63" s="9"/>
      <c r="D63" s="10"/>
    </row>
    <row r="64" spans="1:4" x14ac:dyDescent="0.2">
      <c r="A64" s="23"/>
      <c r="B64" s="24"/>
      <c r="C64" s="12"/>
      <c r="D64" s="13"/>
    </row>
    <row r="68" spans="2:3" ht="22.5" x14ac:dyDescent="0.2">
      <c r="B68" s="29" t="s">
        <v>55</v>
      </c>
    </row>
    <row r="71" spans="2:3" x14ac:dyDescent="0.2">
      <c r="B71" s="29" t="s">
        <v>56</v>
      </c>
      <c r="C71" s="30" t="s">
        <v>58</v>
      </c>
    </row>
    <row r="72" spans="2:3" ht="45" x14ac:dyDescent="0.2">
      <c r="B72" s="29" t="s">
        <v>57</v>
      </c>
      <c r="C72" s="31" t="s">
        <v>59</v>
      </c>
    </row>
    <row r="73" spans="2:3" x14ac:dyDescent="0.2">
      <c r="B73" s="29"/>
      <c r="C73" s="30"/>
    </row>
  </sheetData>
  <sheetProtection formatCells="0" formatColumns="0" formatRows="0" autoFilter="0"/>
  <mergeCells count="1">
    <mergeCell ref="A1:D1"/>
  </mergeCells>
  <printOptions horizontalCentered="1"/>
  <pageMargins left="0.78740157480314965" right="0.59055118110236227" top="0.78740157480314965" bottom="0.78740157480314965" header="0.31496062992125984" footer="0.31496062992125984"/>
  <pageSetup scale="82" fitToHeight="0" orientation="portrait" r:id="rId1"/>
  <ignoredErrors>
    <ignoredError sqref="D29:D62 D14:D15 D4 D16:D28 C4:C12 C40:C50 C30:C35 C52:C62 C22:C26 C16:C20 C13 C14:C15 D13 C27:C28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07AB93F-9414-4200-96AC-31ED21C98C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2AC9D66-59C5-460E-B9E0-9E7DAA143B2D}">
  <ds:schemaRefs>
    <ds:schemaRef ds:uri="http://schemas.microsoft.com/office/infopath/2007/PartnerControls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http://purl.org/dc/elements/1.1/"/>
    <ds:schemaRef ds:uri="http://schemas.microsoft.com/office/2006/documentManagement/typ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Dell_pc</cp:lastModifiedBy>
  <cp:lastPrinted>2018-04-13T07:26:20Z</cp:lastPrinted>
  <dcterms:created xsi:type="dcterms:W3CDTF">2012-12-11T20:29:16Z</dcterms:created>
  <dcterms:modified xsi:type="dcterms:W3CDTF">2019-01-19T02:06:57Z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